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9" i="1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10"/>
  <c r="E9"/>
  <c r="C9"/>
  <c r="B8"/>
  <c r="A8"/>
  <c r="E7"/>
  <c r="D7"/>
  <c r="C7"/>
  <c r="A7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<sst xmlns="http://schemas.openxmlformats.org/spreadsheetml/2006/main" count="7" uniqueCount="7">
  <si>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Калянов Алексей Викторович                     № 40810810047009000470
Дополнительный офис Сбербанка России № 8595/014 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</si>
  <si>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</si>
  <si>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</si>
  <si>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01.08.2016</t>
  </si>
  <si>
    <t>В руб.</t>
  </si>
  <si>
    <t>1</t>
  </si>
  <si>
    <t xml:space="preserve">Округ №20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</si>
</sst>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workbookViewId="0">
      <selection activeCell="A10" sqref="A10:A39"/>
    </sheetView>
  </sheetViews>
  <sheetFormatPr defaultRowHeight="15"/>
  <cols>
    <col min="1" max="1" width="4.5703125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23" customHeight="1">
      <c r="A1" s="1" t="s">
        <v>0</v>
      </c>
      <c r="B1" s="1"/>
      <c r="C1" s="1"/>
      <c r="D1" s="1"/>
      <c r="E1" s="1"/>
    </row>
    <row r="2" spans="1:6" ht="15.75">
      <c r="A2" s="2" t="s">
        <v>1</v>
      </c>
      <c r="B2" s="2"/>
      <c r="C2" s="2"/>
      <c r="D2" s="2"/>
      <c r="E2" s="2"/>
    </row>
    <row r="3" spans="1:6" ht="15.75">
      <c r="A3" s="2" t="s">
        <v>2</v>
      </c>
      <c r="B3" s="2"/>
      <c r="C3" s="2"/>
      <c r="D3" s="2"/>
      <c r="E3" s="2"/>
    </row>
    <row r="4" spans="1:6" ht="15.75">
      <c r="A4" s="2" t="s">
        <v>6</v>
      </c>
      <c r="B4" s="2"/>
      <c r="C4" s="2"/>
      <c r="D4" s="2"/>
      <c r="E4" s="2"/>
    </row>
    <row r="5" spans="1:6">
      <c r="E5" s="4" t="s">
        <v>3</v>
      </c>
    </row>
    <row r="6" spans="1:6">
      <c r="E6" s="4" t="s">
        <v>4</v>
      </c>
    </row>
    <row r="7" spans="1:6" ht="24" customHeight="1">
      <c r="A7" s="5" t="str">
        <f t="shared" ref="A7:B7" si="0">"Строка финансового отчета"</f>
        <v>Строка финансового отчета</v>
      </c>
      <c r="B7" s="6"/>
      <c r="C7" s="7" t="str">
        <f t="shared" ref="C7:C8" si="1">"Шифр строки"</f>
        <v>Шифр строки</v>
      </c>
      <c r="D7" s="7" t="str">
        <f t="shared" ref="D7:D8" si="2">"Сумма"</f>
        <v>Сумма</v>
      </c>
      <c r="E7" s="7" t="str">
        <f t="shared" ref="E7:E8" si="3">"Примечание"</f>
        <v>Примечание</v>
      </c>
    </row>
    <row r="8" spans="1:6">
      <c r="A8" s="9" t="str">
        <f>""</f>
        <v/>
      </c>
      <c r="B8" s="9" t="str">
        <f>""</f>
        <v/>
      </c>
      <c r="C8" s="8"/>
      <c r="D8" s="8"/>
      <c r="E8" s="8"/>
      <c r="F8" s="3"/>
    </row>
    <row r="9" spans="1:6" ht="24" customHeight="1">
      <c r="A9" s="10" t="s">
        <v>5</v>
      </c>
      <c r="B9" s="6"/>
      <c r="C9" s="9" t="str">
        <f>"2"</f>
        <v>2</v>
      </c>
      <c r="D9" s="16">
        <v>3</v>
      </c>
      <c r="E9" s="9" t="str">
        <f>"4"</f>
        <v>4</v>
      </c>
      <c r="F9" s="3"/>
    </row>
    <row r="10" spans="1:6">
      <c r="A10" s="12"/>
      <c r="B10" s="13" t="str">
        <f>"1 Поступило в избирательный фонд, всего"</f>
        <v>1 Поступило в избирательный фонд, всего</v>
      </c>
      <c r="C10" s="14" t="str">
        <f>"10"</f>
        <v>10</v>
      </c>
      <c r="D10" s="15">
        <v>0</v>
      </c>
      <c r="E10" s="13" t="str">
        <f>""</f>
        <v/>
      </c>
      <c r="F10" s="3"/>
    </row>
    <row r="11" spans="1:6" ht="30" customHeight="1">
      <c r="A11" s="12"/>
      <c r="B11" s="13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1" s="14" t="str">
        <f>"20"</f>
        <v>20</v>
      </c>
      <c r="D11" s="15">
        <v>0</v>
      </c>
      <c r="E11" s="13" t="str">
        <f>""</f>
        <v/>
      </c>
      <c r="F11" s="11"/>
    </row>
    <row r="12" spans="1:6" ht="30" customHeight="1">
      <c r="A12" s="12"/>
      <c r="B12" s="13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2" s="14" t="str">
        <f>"30"</f>
        <v>30</v>
      </c>
      <c r="D12" s="15">
        <v>0</v>
      </c>
      <c r="E12" s="13" t="str">
        <f>""</f>
        <v/>
      </c>
      <c r="F12" s="11"/>
    </row>
    <row r="13" spans="1:6" ht="30" customHeight="1">
      <c r="A13" s="12"/>
      <c r="B13" s="13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3" s="14" t="str">
        <f>"40"</f>
        <v>40</v>
      </c>
      <c r="D13" s="15">
        <v>0</v>
      </c>
      <c r="E13" s="13" t="str">
        <f>""</f>
        <v/>
      </c>
      <c r="F13" s="11"/>
    </row>
    <row r="14" spans="1:6">
      <c r="A14" s="12"/>
      <c r="B14" s="13" t="str">
        <f>"1.1.3 Добровольные пожертвования гражданина"</f>
        <v>1.1.3 Добровольные пожертвования гражданина</v>
      </c>
      <c r="C14" s="14" t="str">
        <f>"50"</f>
        <v>50</v>
      </c>
      <c r="D14" s="15">
        <v>0</v>
      </c>
      <c r="E14" s="13" t="str">
        <f>""</f>
        <v/>
      </c>
      <c r="F14" s="11"/>
    </row>
    <row r="15" spans="1:6">
      <c r="A15" s="12"/>
      <c r="B15" s="13" t="str">
        <f>"1.1.4 Добровольные пожертвования юридического лица"</f>
        <v>1.1.4 Добровольные пожертвования юридического лица</v>
      </c>
      <c r="C15" s="14" t="str">
        <f>"60"</f>
        <v>60</v>
      </c>
      <c r="D15" s="15">
        <v>0</v>
      </c>
      <c r="E15" s="13" t="str">
        <f>""</f>
        <v/>
      </c>
      <c r="F15" s="11"/>
    </row>
    <row r="16" spans="1:6" ht="45" customHeight="1">
      <c r="A16" s="12"/>
      <c r="B16" s="13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6" s="14" t="str">
        <f>"70"</f>
        <v>70</v>
      </c>
      <c r="D16" s="15">
        <v>0</v>
      </c>
      <c r="E16" s="13" t="str">
        <f>""</f>
        <v/>
      </c>
      <c r="F16" s="11"/>
    </row>
    <row r="17" spans="1:6" ht="30" customHeight="1">
      <c r="A17" s="12"/>
      <c r="B17" s="13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7" s="14" t="str">
        <f>"80"</f>
        <v>80</v>
      </c>
      <c r="D17" s="15">
        <v>0</v>
      </c>
      <c r="E17" s="13" t="str">
        <f>""</f>
        <v/>
      </c>
      <c r="F17" s="11"/>
    </row>
    <row r="18" spans="1:6" ht="30" customHeight="1">
      <c r="A18" s="12"/>
      <c r="B18" s="13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8" s="14" t="str">
        <f>"90"</f>
        <v>90</v>
      </c>
      <c r="D18" s="15">
        <v>0</v>
      </c>
      <c r="E18" s="13" t="str">
        <f>""</f>
        <v/>
      </c>
      <c r="F18" s="11"/>
    </row>
    <row r="19" spans="1:6">
      <c r="A19" s="12"/>
      <c r="B19" s="13" t="str">
        <f>"1.2.3 Средства гражданина"</f>
        <v>1.2.3 Средства гражданина</v>
      </c>
      <c r="C19" s="14" t="str">
        <f>"100"</f>
        <v>100</v>
      </c>
      <c r="D19" s="15">
        <v>0</v>
      </c>
      <c r="E19" s="13" t="str">
        <f>""</f>
        <v/>
      </c>
      <c r="F19" s="11"/>
    </row>
    <row r="20" spans="1:6">
      <c r="A20" s="12"/>
      <c r="B20" s="13" t="str">
        <f>"1.2.4 Средства юридического лица"</f>
        <v>1.2.4 Средства юридического лица</v>
      </c>
      <c r="C20" s="14" t="str">
        <f>"110"</f>
        <v>110</v>
      </c>
      <c r="D20" s="15">
        <v>0</v>
      </c>
      <c r="E20" s="13" t="str">
        <f>""</f>
        <v/>
      </c>
      <c r="F20" s="11"/>
    </row>
    <row r="21" spans="1:6" ht="30" customHeight="1">
      <c r="A21" s="12"/>
      <c r="B21" s="13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1" s="14" t="str">
        <f>"120"</f>
        <v>120</v>
      </c>
      <c r="D21" s="15">
        <v>0</v>
      </c>
      <c r="E21" s="13" t="str">
        <f>""</f>
        <v/>
      </c>
      <c r="F21" s="11"/>
    </row>
    <row r="22" spans="1:6">
      <c r="A22" s="12"/>
      <c r="B22" s="13" t="str">
        <f>"2.1 Перечислено в доход бюджета"</f>
        <v>2.1 Перечислено в доход бюджета</v>
      </c>
      <c r="C22" s="14" t="str">
        <f>"130"</f>
        <v>130</v>
      </c>
      <c r="D22" s="15">
        <v>0</v>
      </c>
      <c r="E22" s="13" t="str">
        <f>""</f>
        <v/>
      </c>
      <c r="F22" s="11"/>
    </row>
    <row r="23" spans="1:6" ht="30" customHeight="1">
      <c r="A23" s="12"/>
      <c r="B23" s="13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3" s="14" t="str">
        <f>"140"</f>
        <v>140</v>
      </c>
      <c r="D23" s="15">
        <v>0</v>
      </c>
      <c r="E23" s="13" t="str">
        <f>""</f>
        <v/>
      </c>
      <c r="F23" s="11"/>
    </row>
    <row r="24" spans="1:6" ht="45" customHeight="1">
      <c r="A24" s="12"/>
      <c r="B24" s="13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4" s="14" t="str">
        <f>"150"</f>
        <v>150</v>
      </c>
      <c r="D24" s="15">
        <v>0</v>
      </c>
      <c r="E24" s="13" t="str">
        <f>""</f>
        <v/>
      </c>
      <c r="F24" s="11"/>
    </row>
    <row r="25" spans="1:6" ht="45" customHeight="1">
      <c r="A25" s="12"/>
      <c r="B25" s="13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5" s="14" t="str">
        <f>"160"</f>
        <v>160</v>
      </c>
      <c r="D25" s="15">
        <v>0</v>
      </c>
      <c r="E25" s="13" t="str">
        <f>""</f>
        <v/>
      </c>
      <c r="F25" s="11"/>
    </row>
    <row r="26" spans="1:6" ht="30" customHeight="1">
      <c r="A26" s="12"/>
      <c r="B26" s="13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6" s="14" t="str">
        <f>"170"</f>
        <v>170</v>
      </c>
      <c r="D26" s="15">
        <v>0</v>
      </c>
      <c r="E26" s="13" t="str">
        <f>""</f>
        <v/>
      </c>
      <c r="F26" s="11"/>
    </row>
    <row r="27" spans="1:6" ht="30" customHeight="1">
      <c r="A27" s="12"/>
      <c r="B27" s="13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7" s="14" t="str">
        <f>"180"</f>
        <v>180</v>
      </c>
      <c r="D27" s="15">
        <v>0</v>
      </c>
      <c r="E27" s="13" t="str">
        <f>""</f>
        <v/>
      </c>
      <c r="F27" s="11"/>
    </row>
    <row r="28" spans="1:6">
      <c r="A28" s="12"/>
      <c r="B28" s="13" t="str">
        <f>"3 Израсходовано средств, всего"</f>
        <v>3 Израсходовано средств, всего</v>
      </c>
      <c r="C28" s="14" t="str">
        <f>"190"</f>
        <v>190</v>
      </c>
      <c r="D28" s="15">
        <v>0</v>
      </c>
      <c r="E28" s="13" t="str">
        <f>""</f>
        <v/>
      </c>
      <c r="F28" s="11"/>
    </row>
    <row r="29" spans="1:6">
      <c r="A29" s="12"/>
      <c r="B29" s="13" t="str">
        <f>"3.1 На организацию сбора подписей избирателей"</f>
        <v>3.1 На организацию сбора подписей избирателей</v>
      </c>
      <c r="C29" s="14" t="str">
        <f>"200"</f>
        <v>200</v>
      </c>
      <c r="D29" s="15">
        <v>0</v>
      </c>
      <c r="E29" s="13" t="str">
        <f>""</f>
        <v/>
      </c>
      <c r="F29" s="11"/>
    </row>
    <row r="30" spans="1:6" ht="30" customHeight="1">
      <c r="A30" s="12"/>
      <c r="B30" s="13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0" s="14" t="str">
        <f>"210"</f>
        <v>210</v>
      </c>
      <c r="D30" s="15">
        <v>0</v>
      </c>
      <c r="E30" s="13" t="str">
        <f>""</f>
        <v/>
      </c>
      <c r="F30" s="11"/>
    </row>
    <row r="31" spans="1:6" ht="30" customHeight="1">
      <c r="A31" s="12"/>
      <c r="B31" s="13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1" s="14" t="str">
        <f>"220"</f>
        <v>220</v>
      </c>
      <c r="D31" s="15">
        <v>0</v>
      </c>
      <c r="E31" s="13" t="str">
        <f>""</f>
        <v/>
      </c>
      <c r="F31" s="11"/>
    </row>
    <row r="32" spans="1:6" ht="30" customHeight="1">
      <c r="A32" s="12"/>
      <c r="B32" s="13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2" s="14" t="str">
        <f>"230"</f>
        <v>230</v>
      </c>
      <c r="D32" s="15">
        <v>0</v>
      </c>
      <c r="E32" s="13" t="str">
        <f>""</f>
        <v/>
      </c>
      <c r="F32" s="11"/>
    </row>
    <row r="33" spans="1:6" ht="30" customHeight="1">
      <c r="A33" s="12"/>
      <c r="B33" s="13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3" s="14" t="str">
        <f>"240"</f>
        <v>240</v>
      </c>
      <c r="D33" s="15">
        <v>0</v>
      </c>
      <c r="E33" s="13" t="str">
        <f>""</f>
        <v/>
      </c>
      <c r="F33" s="11"/>
    </row>
    <row r="34" spans="1:6">
      <c r="A34" s="12"/>
      <c r="B34" s="13" t="str">
        <f>"3.5 На проведение публичных массовых мероприятий"</f>
        <v>3.5 На проведение публичных массовых мероприятий</v>
      </c>
      <c r="C34" s="14" t="str">
        <f>"250"</f>
        <v>250</v>
      </c>
      <c r="D34" s="15">
        <v>0</v>
      </c>
      <c r="E34" s="13" t="str">
        <f>""</f>
        <v/>
      </c>
      <c r="F34" s="11"/>
    </row>
    <row r="35" spans="1:6" ht="30" customHeight="1">
      <c r="A35" s="12"/>
      <c r="B35" s="13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5" s="14" t="str">
        <f>"260"</f>
        <v>260</v>
      </c>
      <c r="D35" s="15">
        <v>0</v>
      </c>
      <c r="E35" s="13" t="str">
        <f>""</f>
        <v/>
      </c>
      <c r="F35" s="11"/>
    </row>
    <row r="36" spans="1:6" ht="45" customHeight="1">
      <c r="A36" s="12"/>
      <c r="B36" s="13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6" s="14" t="str">
        <f>"270"</f>
        <v>270</v>
      </c>
      <c r="D36" s="15">
        <v>0</v>
      </c>
      <c r="E36" s="13" t="str">
        <f>""</f>
        <v/>
      </c>
      <c r="F36" s="11"/>
    </row>
    <row r="37" spans="1:6" ht="30" customHeight="1">
      <c r="A37" s="12"/>
      <c r="B37" s="13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7" s="14" t="str">
        <f>"280"</f>
        <v>280</v>
      </c>
      <c r="D37" s="15">
        <v>0</v>
      </c>
      <c r="E37" s="13" t="str">
        <f>""</f>
        <v/>
      </c>
      <c r="F37" s="11"/>
    </row>
    <row r="38" spans="1:6" ht="30" customHeight="1">
      <c r="A38" s="12"/>
      <c r="B38" s="13" t="str">
        <f>"4 Распределено неизрасходованного остатка средств фонда"</f>
        <v>4 Распределено неизрасходованного остатка средств фонда</v>
      </c>
      <c r="C38" s="14" t="str">
        <f>"290"</f>
        <v>290</v>
      </c>
      <c r="D38" s="15">
        <v>0</v>
      </c>
      <c r="E38" s="13" t="str">
        <f>""</f>
        <v/>
      </c>
      <c r="F38" s="11"/>
    </row>
    <row r="39" spans="1:6" ht="45" customHeight="1">
      <c r="A39" s="12"/>
      <c r="B39" s="13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9" s="14" t="str">
        <f>"300"</f>
        <v>300</v>
      </c>
      <c r="D39" s="15">
        <v>0</v>
      </c>
      <c r="E39" s="13" t="str">
        <f>""</f>
        <v/>
      </c>
      <c r="F39" s="11"/>
    </row>
    <row r="40" spans="1:6">
      <c r="F40" s="11"/>
    </row>
  </sheetData>
  <mergeCells count="9">
    <mergeCell ref="A9:B9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2016-08-01T13:51:33Z</dcterms:created>
  <dcterms:modified xsi:type="dcterms:W3CDTF">2016-08-01T13:54:31Z</dcterms:modified>
</cp:coreProperties>
</file>